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Z:\SERVICE MARCHES\MARCHES PUBLICS\MARCHES\ANNÉE 2024\fitness\"/>
    </mc:Choice>
  </mc:AlternateContent>
  <xr:revisionPtr revIDLastSave="0" documentId="13_ncr:1_{D21ADA10-CC0E-45F6-B64E-90640B3669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PGF" sheetId="2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7" i="20" l="1"/>
  <c r="G56" i="20"/>
  <c r="G23" i="20"/>
  <c r="G38" i="20"/>
  <c r="G33" i="20"/>
  <c r="G28" i="20"/>
  <c r="G29" i="20"/>
  <c r="G30" i="20"/>
  <c r="G31" i="20"/>
  <c r="G32" i="20"/>
  <c r="G34" i="20"/>
  <c r="G35" i="20"/>
  <c r="G36" i="20"/>
  <c r="G27" i="20"/>
  <c r="G26" i="20"/>
  <c r="G21" i="20"/>
  <c r="G20" i="20"/>
  <c r="G19" i="20"/>
  <c r="G18" i="20"/>
  <c r="G17" i="20"/>
  <c r="A16" i="20"/>
  <c r="A17" i="20" s="1"/>
  <c r="A18" i="20" s="1"/>
  <c r="A19" i="20" s="1"/>
  <c r="A20" i="20" s="1"/>
  <c r="A21" i="20" s="1"/>
  <c r="A22" i="20" s="1"/>
  <c r="G14" i="20"/>
  <c r="G13" i="20"/>
  <c r="G12" i="20"/>
  <c r="A12" i="20"/>
  <c r="A13" i="20" s="1"/>
  <c r="A14" i="20" s="1"/>
  <c r="G9" i="20"/>
  <c r="A9" i="20"/>
  <c r="G15" i="20" l="1"/>
  <c r="G10" i="20"/>
  <c r="A25" i="20"/>
  <c r="G58" i="20" l="1"/>
  <c r="G59" i="20" s="1"/>
</calcChain>
</file>

<file path=xl/sharedStrings.xml><?xml version="1.0" encoding="utf-8"?>
<sst xmlns="http://schemas.openxmlformats.org/spreadsheetml/2006/main" count="106" uniqueCount="58">
  <si>
    <t>N° de prix</t>
  </si>
  <si>
    <t>Désignation des travaux</t>
  </si>
  <si>
    <t>Unité</t>
  </si>
  <si>
    <t>Quantité</t>
  </si>
  <si>
    <t>Prix unitaires</t>
  </si>
  <si>
    <t>Montant H.T.</t>
  </si>
  <si>
    <t>PRIX GENERAUX</t>
  </si>
  <si>
    <t>FT</t>
  </si>
  <si>
    <r>
      <t>Sous-total</t>
    </r>
    <r>
      <rPr>
        <sz val="9"/>
        <color theme="1"/>
        <rFont val="Arial"/>
        <family val="2"/>
      </rPr>
      <t> :</t>
    </r>
  </si>
  <si>
    <t>U</t>
  </si>
  <si>
    <t>MONTANT H.T. :</t>
  </si>
  <si>
    <t>T.V.A. 20% :</t>
  </si>
  <si>
    <t>MONTANT T.T.C. :</t>
  </si>
  <si>
    <t>COMMUNE DE TRANS EN PROVENCE</t>
  </si>
  <si>
    <t>DETAIL PRIX GLOBAL ET FORFAITAIRE (D.P.G.F)</t>
  </si>
  <si>
    <t>Installation de chantier, amené et repli</t>
  </si>
  <si>
    <t>M²</t>
  </si>
  <si>
    <t>Dépose du gazon synthétique existant</t>
  </si>
  <si>
    <t>Evacuation en décharge spécialisée</t>
  </si>
  <si>
    <t>TRAVAUX PREPARATOIRES STREET FITNESS</t>
  </si>
  <si>
    <t>Arrachage mécanique et manuel du revêtement de sol existant</t>
  </si>
  <si>
    <t>Dépose et évacuation des modules fixes existants</t>
  </si>
  <si>
    <t>ESPACE STREET FITNESS</t>
  </si>
  <si>
    <t xml:space="preserve">Fourniture module sportif extérieur </t>
  </si>
  <si>
    <t>Montage et fixation</t>
  </si>
  <si>
    <t>Fourniture et mise en place d'une sous couche amortissante coulé épaisseur 40mm</t>
  </si>
  <si>
    <t>Fourniture et mise en place d'une couche de finition coulé épaisseur 10mm</t>
  </si>
  <si>
    <t>Gardiennage du site pendant le polymérisation</t>
  </si>
  <si>
    <t>Passage du bureau de contrôle agréé indépendant, réalisation HIC (Tests HIC ne peuvent pas être réalisés en cas de pluie ou de température &lt; à 4°C ou de sols dont l'épaisseur est &lt;  à 20mm</t>
  </si>
  <si>
    <t>ESPACE AGRES INDIVIDUELS</t>
  </si>
  <si>
    <t>Agrès de type "double leg press"</t>
  </si>
  <si>
    <t>Agrès de type Push + Pull</t>
  </si>
  <si>
    <t>Agrès de type "Arm press"</t>
  </si>
  <si>
    <t>Agrès de type "Cavalier"</t>
  </si>
  <si>
    <t>Agrès de type "Leg lift"</t>
  </si>
  <si>
    <t>Agrès de type "Vélo elliptique"</t>
  </si>
  <si>
    <t>Agrès de type "Low pull up"</t>
  </si>
  <si>
    <t>Fourniture de panneau d'accueil</t>
  </si>
  <si>
    <t>Montage et fixation des appareils de fitness</t>
  </si>
  <si>
    <t>Passage du bureau de contrôle agréé indépendant pour le contrôle des équipements sportifs en accès libre selon la norme NFEN 15312</t>
  </si>
  <si>
    <t>ESPACE TERRAIN MULTISPORTS</t>
  </si>
  <si>
    <t>Dépose terrain multisports pr tronçonnage des poteaux porteurs</t>
  </si>
  <si>
    <t>Terrain multisport en acier brut de galva, modèle 11*26 m frontons H3+2M, lisses H1M, PMR, PMF</t>
  </si>
  <si>
    <t>Frais de transport fournisseur</t>
  </si>
  <si>
    <t>Montage et fixation du terrain multisports</t>
  </si>
  <si>
    <t>Fourniture et mise en place d'un gazon synthétique +/- 20mm</t>
  </si>
  <si>
    <t>Fourniture d'un profil périphérique pour la tenue gazon 20mm * 45 mm * 2,3ml</t>
  </si>
  <si>
    <t>fixation des profils par cloutage</t>
  </si>
  <si>
    <t>Passage bureau de contrôle agréé indépendant , test de mise en charge</t>
  </si>
  <si>
    <t>contrôle visuel de l'enceinte multisport selon la norme NFEN 15312 d'octobre 2010</t>
  </si>
  <si>
    <t>Essai et contrôle visuel des buts de basket-ball selon la norme NF S 52-409</t>
  </si>
  <si>
    <t>Sous-total :</t>
  </si>
  <si>
    <t>Nivellement et compactage</t>
  </si>
  <si>
    <t>Fourniture de panneau explicatif et QR code d'utilisation par agrès</t>
  </si>
  <si>
    <t>Fourniture et mis en place d'un filet de protection et de ses supports de 5m de haut entre l'espace terrain multisports et espace de jeux pour enfants existant</t>
  </si>
  <si>
    <t>Fourniture et mise en place d'une couche de finition coulé épaisseur 10mm par agrès</t>
  </si>
  <si>
    <t>à la charge du titulaire (cf CCTP p11, article 3,2,6)</t>
  </si>
  <si>
    <t>Réfection du terrain multisports et d'un espace de "street-fitness"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</si>
</sst>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3B3B3"/>
        <bgColor indexed="64"/>
      </patternFill>
    </fill>
    <fill>
      <patternFill patternType="solid">
        <fgColor theme="6"/>
        <bgColor indexed="64"/>
      </patternFill>
    </fill>
  </fills>
  <borders count="7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ck">
        <color indexed="64"/>
      </right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thick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 style="thick">
        <color indexed="64"/>
      </left>
      <right/>
      <top style="medium">
        <color rgb="FF000000"/>
      </top>
      <bottom style="thick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1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0" fillId="0" borderId="0" xfId="1" applyNumberFormat="1" applyFont="1"/>
    <xf numFmtId="164" fontId="3" fillId="2" borderId="4" xfId="1" applyNumberFormat="1" applyFont="1" applyFill="1" applyBorder="1" applyAlignment="1">
      <alignment vertical="center" wrapText="1"/>
    </xf>
    <xf numFmtId="164" fontId="3" fillId="2" borderId="5" xfId="1" applyNumberFormat="1" applyFont="1" applyFill="1" applyBorder="1" applyAlignment="1">
      <alignment vertical="center" wrapText="1"/>
    </xf>
    <xf numFmtId="164" fontId="4" fillId="0" borderId="5" xfId="1" applyNumberFormat="1" applyFont="1" applyBorder="1" applyAlignment="1">
      <alignment horizontal="right" vertical="center" wrapText="1"/>
    </xf>
    <xf numFmtId="164" fontId="3" fillId="2" borderId="5" xfId="1" applyNumberFormat="1" applyFont="1" applyFill="1" applyBorder="1" applyAlignment="1">
      <alignment horizontal="right" vertical="center" wrapText="1"/>
    </xf>
    <xf numFmtId="164" fontId="7" fillId="2" borderId="4" xfId="1" applyNumberFormat="1" applyFont="1" applyFill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164" fontId="3" fillId="0" borderId="16" xfId="1" applyNumberFormat="1" applyFont="1" applyBorder="1" applyAlignment="1">
      <alignment horizontal="right" vertical="center" wrapText="1"/>
    </xf>
    <xf numFmtId="164" fontId="3" fillId="0" borderId="14" xfId="1" applyNumberFormat="1" applyFont="1" applyBorder="1" applyAlignment="1">
      <alignment horizontal="right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164" fontId="3" fillId="0" borderId="18" xfId="1" applyNumberFormat="1" applyFont="1" applyBorder="1" applyAlignment="1">
      <alignment horizontal="right" vertical="center" wrapText="1"/>
    </xf>
    <xf numFmtId="164" fontId="3" fillId="0" borderId="15" xfId="1" applyNumberFormat="1" applyFont="1" applyBorder="1" applyAlignment="1">
      <alignment horizontal="right" vertical="center" wrapText="1"/>
    </xf>
    <xf numFmtId="164" fontId="3" fillId="0" borderId="18" xfId="1" applyNumberFormat="1" applyFont="1" applyBorder="1" applyAlignment="1">
      <alignment vertical="center" wrapText="1"/>
    </xf>
    <xf numFmtId="0" fontId="3" fillId="0" borderId="18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1" applyNumberFormat="1" applyFont="1" applyBorder="1" applyAlignment="1">
      <alignment horizontal="center" vertical="center" wrapText="1"/>
    </xf>
    <xf numFmtId="164" fontId="5" fillId="0" borderId="5" xfId="1" applyNumberFormat="1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0" fillId="0" borderId="29" xfId="0" applyBorder="1"/>
    <xf numFmtId="164" fontId="0" fillId="0" borderId="29" xfId="1" applyNumberFormat="1" applyFont="1" applyBorder="1"/>
    <xf numFmtId="164" fontId="0" fillId="0" borderId="30" xfId="1" applyNumberFormat="1" applyFont="1" applyBorder="1"/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164" fontId="4" fillId="0" borderId="23" xfId="1" applyNumberFormat="1" applyFont="1" applyBorder="1" applyAlignment="1">
      <alignment horizontal="right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3" xfId="1" applyNumberFormat="1" applyFont="1" applyBorder="1" applyAlignment="1">
      <alignment horizontal="center" vertical="center" wrapText="1"/>
    </xf>
    <xf numFmtId="2" fontId="0" fillId="0" borderId="29" xfId="0" applyNumberFormat="1" applyBorder="1" applyAlignment="1">
      <alignment horizontal="center"/>
    </xf>
    <xf numFmtId="2" fontId="5" fillId="0" borderId="4" xfId="0" applyNumberFormat="1" applyFont="1" applyBorder="1" applyAlignment="1">
      <alignment horizontal="center" vertical="center" wrapText="1"/>
    </xf>
    <xf numFmtId="2" fontId="3" fillId="2" borderId="4" xfId="0" applyNumberFormat="1" applyFont="1" applyFill="1" applyBorder="1" applyAlignment="1">
      <alignment horizontal="center" vertical="center" wrapText="1"/>
    </xf>
    <xf numFmtId="2" fontId="3" fillId="0" borderId="16" xfId="0" applyNumberFormat="1" applyFont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right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164" fontId="3" fillId="0" borderId="35" xfId="1" applyNumberFormat="1" applyFont="1" applyFill="1" applyBorder="1" applyAlignment="1">
      <alignment horizontal="right" vertical="center" wrapText="1"/>
    </xf>
    <xf numFmtId="0" fontId="3" fillId="0" borderId="38" xfId="0" applyFont="1" applyBorder="1" applyAlignment="1">
      <alignment vertical="center" wrapText="1"/>
    </xf>
    <xf numFmtId="2" fontId="3" fillId="0" borderId="38" xfId="0" applyNumberFormat="1" applyFont="1" applyBorder="1" applyAlignment="1">
      <alignment horizontal="center" vertical="center" wrapText="1"/>
    </xf>
    <xf numFmtId="164" fontId="3" fillId="0" borderId="38" xfId="1" applyNumberFormat="1" applyFont="1" applyFill="1" applyBorder="1" applyAlignment="1">
      <alignment horizontal="right" vertical="center" wrapText="1"/>
    </xf>
    <xf numFmtId="0" fontId="3" fillId="0" borderId="35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vertical="center" wrapText="1"/>
    </xf>
    <xf numFmtId="0" fontId="3" fillId="0" borderId="40" xfId="0" applyFont="1" applyBorder="1" applyAlignment="1">
      <alignment horizontal="center" vertical="center" wrapText="1"/>
    </xf>
    <xf numFmtId="164" fontId="3" fillId="0" borderId="40" xfId="1" applyNumberFormat="1" applyFont="1" applyFill="1" applyBorder="1" applyAlignment="1">
      <alignment horizontal="right" vertical="center" wrapText="1"/>
    </xf>
    <xf numFmtId="164" fontId="3" fillId="0" borderId="41" xfId="1" applyNumberFormat="1" applyFont="1" applyFill="1" applyBorder="1" applyAlignment="1">
      <alignment horizontal="right" vertical="center" wrapText="1"/>
    </xf>
    <xf numFmtId="164" fontId="3" fillId="0" borderId="43" xfId="1" applyNumberFormat="1" applyFont="1" applyFill="1" applyBorder="1" applyAlignment="1">
      <alignment horizontal="right" vertical="center" wrapText="1"/>
    </xf>
    <xf numFmtId="164" fontId="4" fillId="0" borderId="42" xfId="1" applyNumberFormat="1" applyFont="1" applyFill="1" applyBorder="1" applyAlignment="1">
      <alignment horizontal="right" vertical="center" wrapText="1"/>
    </xf>
    <xf numFmtId="0" fontId="3" fillId="0" borderId="26" xfId="0" applyFont="1" applyBorder="1" applyAlignment="1">
      <alignment vertical="center" wrapText="1"/>
    </xf>
    <xf numFmtId="0" fontId="3" fillId="0" borderId="44" xfId="0" applyFont="1" applyBorder="1" applyAlignment="1">
      <alignment horizontal="center" vertical="center" wrapText="1"/>
    </xf>
    <xf numFmtId="164" fontId="3" fillId="0" borderId="44" xfId="1" applyNumberFormat="1" applyFont="1" applyFill="1" applyBorder="1" applyAlignment="1">
      <alignment horizontal="right" vertical="center" wrapText="1"/>
    </xf>
    <xf numFmtId="0" fontId="4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vertical="center" wrapText="1"/>
    </xf>
    <xf numFmtId="0" fontId="3" fillId="0" borderId="47" xfId="0" applyFont="1" applyBorder="1" applyAlignment="1">
      <alignment horizontal="center" vertical="center" wrapText="1"/>
    </xf>
    <xf numFmtId="164" fontId="3" fillId="0" borderId="47" xfId="1" applyNumberFormat="1" applyFont="1" applyFill="1" applyBorder="1" applyAlignment="1">
      <alignment horizontal="right" vertical="center" wrapText="1"/>
    </xf>
    <xf numFmtId="2" fontId="3" fillId="0" borderId="40" xfId="0" applyNumberFormat="1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3" fillId="0" borderId="49" xfId="0" applyFont="1" applyBorder="1" applyAlignment="1">
      <alignment vertical="center" wrapText="1"/>
    </xf>
    <xf numFmtId="2" fontId="3" fillId="0" borderId="48" xfId="0" applyNumberFormat="1" applyFont="1" applyBorder="1" applyAlignment="1">
      <alignment horizontal="center" vertical="center" wrapText="1"/>
    </xf>
    <xf numFmtId="164" fontId="3" fillId="0" borderId="49" xfId="1" applyNumberFormat="1" applyFont="1" applyFill="1" applyBorder="1" applyAlignment="1">
      <alignment horizontal="right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58" xfId="0" applyFont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164" fontId="4" fillId="3" borderId="32" xfId="1" applyNumberFormat="1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59" xfId="0" applyFont="1" applyBorder="1" applyAlignment="1">
      <alignment horizontal="center" vertical="center" wrapText="1"/>
    </xf>
    <xf numFmtId="0" fontId="7" fillId="0" borderId="60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wrapText="1"/>
    </xf>
    <xf numFmtId="0" fontId="3" fillId="0" borderId="63" xfId="0" applyFont="1" applyBorder="1" applyAlignment="1">
      <alignment horizontal="center" vertical="center" wrapText="1"/>
    </xf>
    <xf numFmtId="0" fontId="7" fillId="0" borderId="64" xfId="0" applyFont="1" applyBorder="1" applyAlignment="1">
      <alignment horizontal="center" vertical="center" wrapText="1"/>
    </xf>
    <xf numFmtId="0" fontId="7" fillId="0" borderId="6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left" vertical="center" wrapText="1"/>
    </xf>
    <xf numFmtId="0" fontId="3" fillId="0" borderId="60" xfId="0" applyFont="1" applyBorder="1" applyAlignment="1">
      <alignment horizontal="left" vertical="center" wrapText="1"/>
    </xf>
    <xf numFmtId="0" fontId="3" fillId="0" borderId="61" xfId="0" applyFont="1" applyBorder="1" applyAlignment="1">
      <alignment horizontal="left" vertical="center" wrapText="1"/>
    </xf>
    <xf numFmtId="164" fontId="4" fillId="0" borderId="58" xfId="1" applyNumberFormat="1" applyFont="1" applyFill="1" applyBorder="1" applyAlignment="1">
      <alignment horizontal="center" vertical="center" wrapText="1"/>
    </xf>
    <xf numFmtId="164" fontId="3" fillId="0" borderId="65" xfId="1" applyNumberFormat="1" applyFont="1" applyFill="1" applyBorder="1" applyAlignment="1">
      <alignment horizontal="center" vertical="center" wrapText="1"/>
    </xf>
    <xf numFmtId="164" fontId="3" fillId="0" borderId="60" xfId="1" applyNumberFormat="1" applyFont="1" applyFill="1" applyBorder="1" applyAlignment="1">
      <alignment horizontal="center" vertical="center" wrapText="1"/>
    </xf>
    <xf numFmtId="164" fontId="3" fillId="0" borderId="27" xfId="1" applyNumberFormat="1" applyFont="1" applyFill="1" applyBorder="1" applyAlignment="1">
      <alignment horizontal="center" vertical="center" wrapText="1"/>
    </xf>
    <xf numFmtId="164" fontId="3" fillId="0" borderId="64" xfId="1" applyNumberFormat="1" applyFont="1" applyFill="1" applyBorder="1" applyAlignment="1">
      <alignment horizontal="center" vertical="center" wrapText="1"/>
    </xf>
    <xf numFmtId="164" fontId="3" fillId="0" borderId="61" xfId="1" applyNumberFormat="1" applyFont="1" applyFill="1" applyBorder="1" applyAlignment="1">
      <alignment horizontal="center" vertical="center" wrapText="1"/>
    </xf>
    <xf numFmtId="164" fontId="3" fillId="0" borderId="59" xfId="1" applyNumberFormat="1" applyFont="1" applyFill="1" applyBorder="1" applyAlignment="1">
      <alignment horizontal="center" vertical="center" wrapText="1"/>
    </xf>
    <xf numFmtId="164" fontId="3" fillId="0" borderId="30" xfId="1" applyNumberFormat="1" applyFont="1" applyFill="1" applyBorder="1" applyAlignment="1">
      <alignment horizontal="center" vertical="center" wrapText="1"/>
    </xf>
    <xf numFmtId="164" fontId="4" fillId="0" borderId="66" xfId="1" applyNumberFormat="1" applyFont="1" applyBorder="1" applyAlignment="1">
      <alignment horizontal="right" vertical="center" wrapText="1"/>
    </xf>
    <xf numFmtId="164" fontId="4" fillId="0" borderId="67" xfId="1" applyNumberFormat="1" applyFont="1" applyBorder="1" applyAlignment="1">
      <alignment horizontal="right" vertical="center" wrapText="1"/>
    </xf>
    <xf numFmtId="164" fontId="4" fillId="0" borderId="68" xfId="1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49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71" xfId="0" applyFont="1" applyBorder="1" applyAlignment="1">
      <alignment horizontal="center" vertical="center" wrapText="1"/>
    </xf>
    <xf numFmtId="164" fontId="0" fillId="0" borderId="0" xfId="1" applyNumberFormat="1" applyFont="1" applyBorder="1"/>
    <xf numFmtId="164" fontId="3" fillId="0" borderId="73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54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53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22" xfId="0" applyFont="1" applyBorder="1" applyAlignment="1">
      <alignment horizontal="right" vertical="center" wrapText="1"/>
    </xf>
    <xf numFmtId="0" fontId="4" fillId="0" borderId="19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36" xfId="0" applyFont="1" applyBorder="1" applyAlignment="1">
      <alignment horizontal="right" vertical="center" wrapText="1"/>
    </xf>
    <xf numFmtId="0" fontId="4" fillId="0" borderId="37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56" xfId="0" applyFont="1" applyBorder="1" applyAlignment="1">
      <alignment horizontal="right" vertical="center" wrapText="1"/>
    </xf>
    <xf numFmtId="0" fontId="4" fillId="0" borderId="29" xfId="0" applyFont="1" applyBorder="1" applyAlignment="1">
      <alignment horizontal="right" vertical="center" wrapText="1"/>
    </xf>
    <xf numFmtId="0" fontId="4" fillId="0" borderId="57" xfId="0" applyFont="1" applyBorder="1" applyAlignment="1">
      <alignment horizontal="right" vertical="center" wrapText="1"/>
    </xf>
    <xf numFmtId="0" fontId="5" fillId="0" borderId="50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right" vertical="center" wrapText="1"/>
    </xf>
    <xf numFmtId="0" fontId="4" fillId="0" borderId="30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4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2" fontId="3" fillId="0" borderId="74" xfId="0" applyNumberFormat="1" applyFont="1" applyBorder="1" applyAlignment="1">
      <alignment horizontal="center" vertical="center" wrapText="1"/>
    </xf>
    <xf numFmtId="2" fontId="3" fillId="0" borderId="75" xfId="0" applyNumberFormat="1" applyFont="1" applyBorder="1" applyAlignment="1">
      <alignment horizontal="center" vertical="center" wrapText="1"/>
    </xf>
    <xf numFmtId="2" fontId="3" fillId="0" borderId="76" xfId="0" applyNumberFormat="1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60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77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BEA4A-8D1F-466C-B69F-5FF6F32B9B3C}">
  <dimension ref="A1:G63"/>
  <sheetViews>
    <sheetView tabSelected="1" view="pageBreakPreview" topLeftCell="A42" zoomScaleNormal="100" zoomScaleSheetLayoutView="100" workbookViewId="0">
      <selection activeCell="A3" sqref="A3:G3"/>
    </sheetView>
  </sheetViews>
  <sheetFormatPr baseColWidth="10" defaultRowHeight="15" x14ac:dyDescent="0.25"/>
  <cols>
    <col min="1" max="1" width="4" bestFit="1" customWidth="1"/>
    <col min="2" max="2" width="2" bestFit="1" customWidth="1"/>
    <col min="3" max="3" width="38.140625" bestFit="1" customWidth="1"/>
    <col min="4" max="4" width="6" customWidth="1"/>
    <col min="5" max="5" width="8.85546875" style="57" customWidth="1"/>
    <col min="6" max="6" width="13.42578125" style="6" customWidth="1"/>
    <col min="7" max="7" width="15.85546875" style="6" customWidth="1"/>
  </cols>
  <sheetData>
    <row r="1" spans="1:7" ht="22.5" x14ac:dyDescent="0.25">
      <c r="A1" s="160" t="s">
        <v>13</v>
      </c>
      <c r="B1" s="161"/>
      <c r="C1" s="161"/>
      <c r="D1" s="161"/>
      <c r="E1" s="161"/>
      <c r="F1" s="161"/>
      <c r="G1" s="162"/>
    </row>
    <row r="2" spans="1:7" ht="20.25" x14ac:dyDescent="0.25">
      <c r="A2" s="163" t="s">
        <v>57</v>
      </c>
      <c r="B2" s="164"/>
      <c r="C2" s="164"/>
      <c r="D2" s="164"/>
      <c r="E2" s="164"/>
      <c r="F2" s="164"/>
      <c r="G2" s="165"/>
    </row>
    <row r="3" spans="1:7" ht="20.25" x14ac:dyDescent="0.25">
      <c r="A3" s="163"/>
      <c r="B3" s="164"/>
      <c r="C3" s="164"/>
      <c r="D3" s="164"/>
      <c r="E3" s="164"/>
      <c r="F3" s="164"/>
      <c r="G3" s="165"/>
    </row>
    <row r="4" spans="1:7" ht="22.5" x14ac:dyDescent="0.3">
      <c r="A4" s="157" t="s">
        <v>14</v>
      </c>
      <c r="B4" s="158"/>
      <c r="C4" s="158"/>
      <c r="D4" s="158"/>
      <c r="E4" s="158"/>
      <c r="F4" s="158"/>
      <c r="G4" s="159"/>
    </row>
    <row r="5" spans="1:7" ht="22.5" x14ac:dyDescent="0.3">
      <c r="A5" s="157"/>
      <c r="B5" s="158"/>
      <c r="C5" s="158"/>
      <c r="D5" s="158"/>
      <c r="E5" s="158"/>
      <c r="F5" s="158"/>
      <c r="G5" s="159"/>
    </row>
    <row r="6" spans="1:7" ht="6" customHeight="1" thickBot="1" x14ac:dyDescent="0.3">
      <c r="A6" s="36"/>
      <c r="B6" s="37"/>
      <c r="C6" s="38"/>
      <c r="D6" s="38"/>
      <c r="E6" s="49"/>
      <c r="F6" s="39"/>
      <c r="G6" s="40"/>
    </row>
    <row r="7" spans="1:7" ht="26.25" customHeight="1" thickBot="1" x14ac:dyDescent="0.3">
      <c r="A7" s="155" t="s">
        <v>0</v>
      </c>
      <c r="B7" s="156"/>
      <c r="C7" s="33" t="s">
        <v>1</v>
      </c>
      <c r="D7" s="33" t="s">
        <v>2</v>
      </c>
      <c r="E7" s="50" t="s">
        <v>3</v>
      </c>
      <c r="F7" s="34" t="s">
        <v>4</v>
      </c>
      <c r="G7" s="35" t="s">
        <v>5</v>
      </c>
    </row>
    <row r="8" spans="1:7" ht="15.75" customHeight="1" thickBot="1" x14ac:dyDescent="0.3">
      <c r="A8" s="1">
        <v>100</v>
      </c>
      <c r="B8" s="27"/>
      <c r="C8" s="5" t="s">
        <v>6</v>
      </c>
      <c r="D8" s="2"/>
      <c r="E8" s="51"/>
      <c r="F8" s="7"/>
      <c r="G8" s="8"/>
    </row>
    <row r="9" spans="1:7" ht="15.75" customHeight="1" x14ac:dyDescent="0.25">
      <c r="A9" s="12">
        <f t="shared" ref="A9" si="0">A8+1</f>
        <v>101</v>
      </c>
      <c r="B9" s="28"/>
      <c r="C9" s="13" t="s">
        <v>15</v>
      </c>
      <c r="D9" s="14" t="s">
        <v>7</v>
      </c>
      <c r="E9" s="52">
        <v>1</v>
      </c>
      <c r="F9" s="15"/>
      <c r="G9" s="16">
        <f t="shared" ref="G9" si="1">+F9*E9</f>
        <v>0</v>
      </c>
    </row>
    <row r="10" spans="1:7" ht="15.75" thickBot="1" x14ac:dyDescent="0.3">
      <c r="A10" s="3"/>
      <c r="B10" s="30"/>
      <c r="C10" s="136" t="s">
        <v>8</v>
      </c>
      <c r="D10" s="137"/>
      <c r="E10" s="137"/>
      <c r="F10" s="138"/>
      <c r="G10" s="9">
        <f>SUM(G9:G9)</f>
        <v>0</v>
      </c>
    </row>
    <row r="11" spans="1:7" ht="15.75" thickBot="1" x14ac:dyDescent="0.3">
      <c r="A11" s="1">
        <v>200</v>
      </c>
      <c r="B11" s="27"/>
      <c r="C11" s="5" t="s">
        <v>19</v>
      </c>
      <c r="D11" s="2"/>
      <c r="E11" s="51"/>
      <c r="F11" s="7"/>
      <c r="G11" s="8"/>
    </row>
    <row r="12" spans="1:7" ht="24" x14ac:dyDescent="0.25">
      <c r="A12" s="12">
        <f t="shared" ref="A12:A14" si="2">A11+1</f>
        <v>201</v>
      </c>
      <c r="B12" s="28"/>
      <c r="C12" s="13" t="s">
        <v>20</v>
      </c>
      <c r="D12" s="14" t="s">
        <v>16</v>
      </c>
      <c r="E12" s="52">
        <v>28</v>
      </c>
      <c r="F12" s="15"/>
      <c r="G12" s="16">
        <f t="shared" ref="G12:G14" si="3">+F12*E12</f>
        <v>0</v>
      </c>
    </row>
    <row r="13" spans="1:7" x14ac:dyDescent="0.25">
      <c r="A13" s="17">
        <f t="shared" si="2"/>
        <v>202</v>
      </c>
      <c r="B13" s="29"/>
      <c r="C13" s="18" t="s">
        <v>18</v>
      </c>
      <c r="D13" s="19" t="s">
        <v>7</v>
      </c>
      <c r="E13" s="53">
        <v>1</v>
      </c>
      <c r="F13" s="20"/>
      <c r="G13" s="21">
        <f t="shared" si="3"/>
        <v>0</v>
      </c>
    </row>
    <row r="14" spans="1:7" ht="24.75" thickBot="1" x14ac:dyDescent="0.3">
      <c r="A14" s="17">
        <f t="shared" si="2"/>
        <v>203</v>
      </c>
      <c r="B14" s="29"/>
      <c r="C14" s="18" t="s">
        <v>21</v>
      </c>
      <c r="D14" s="19" t="s">
        <v>7</v>
      </c>
      <c r="E14" s="53">
        <v>1</v>
      </c>
      <c r="F14" s="20"/>
      <c r="G14" s="21">
        <f t="shared" si="3"/>
        <v>0</v>
      </c>
    </row>
    <row r="15" spans="1:7" ht="15.75" thickBot="1" x14ac:dyDescent="0.3">
      <c r="A15" s="41"/>
      <c r="B15" s="42"/>
      <c r="C15" s="32" t="s">
        <v>8</v>
      </c>
      <c r="D15" s="32"/>
      <c r="E15" s="54"/>
      <c r="F15" s="32"/>
      <c r="G15" s="43">
        <f>SUM(G12:G14)</f>
        <v>0</v>
      </c>
    </row>
    <row r="16" spans="1:7" ht="15.75" customHeight="1" thickBot="1" x14ac:dyDescent="0.3">
      <c r="A16" s="1">
        <f>A11+100</f>
        <v>300</v>
      </c>
      <c r="B16" s="27"/>
      <c r="C16" s="5" t="s">
        <v>22</v>
      </c>
      <c r="D16" s="4"/>
      <c r="E16" s="55"/>
      <c r="F16" s="11"/>
      <c r="G16" s="10"/>
    </row>
    <row r="17" spans="1:7" x14ac:dyDescent="0.25">
      <c r="A17" s="17">
        <f>A16+1</f>
        <v>301</v>
      </c>
      <c r="B17" s="29"/>
      <c r="C17" s="18" t="s">
        <v>23</v>
      </c>
      <c r="D17" s="19" t="s">
        <v>9</v>
      </c>
      <c r="E17" s="53">
        <v>1</v>
      </c>
      <c r="F17" s="22"/>
      <c r="G17" s="21">
        <f>+F17*E17</f>
        <v>0</v>
      </c>
    </row>
    <row r="18" spans="1:7" x14ac:dyDescent="0.25">
      <c r="A18" s="17">
        <f>+A17+1</f>
        <v>302</v>
      </c>
      <c r="B18" s="29"/>
      <c r="C18" s="18" t="s">
        <v>24</v>
      </c>
      <c r="D18" s="19" t="s">
        <v>7</v>
      </c>
      <c r="E18" s="53">
        <v>1</v>
      </c>
      <c r="F18" s="22"/>
      <c r="G18" s="21">
        <f t="shared" ref="G18:G22" si="4">+F18*E18</f>
        <v>0</v>
      </c>
    </row>
    <row r="19" spans="1:7" ht="25.9" customHeight="1" x14ac:dyDescent="0.25">
      <c r="A19" s="17">
        <f>+A18+1</f>
        <v>303</v>
      </c>
      <c r="B19" s="29"/>
      <c r="C19" s="18" t="s">
        <v>25</v>
      </c>
      <c r="D19" s="19" t="s">
        <v>16</v>
      </c>
      <c r="E19" s="53">
        <v>67</v>
      </c>
      <c r="F19" s="22"/>
      <c r="G19" s="21">
        <f t="shared" si="4"/>
        <v>0</v>
      </c>
    </row>
    <row r="20" spans="1:7" ht="22.5" customHeight="1" x14ac:dyDescent="0.25">
      <c r="A20" s="17">
        <f t="shared" ref="A20:A22" si="5">+A19+1</f>
        <v>304</v>
      </c>
      <c r="B20" s="29"/>
      <c r="C20" s="23" t="s">
        <v>26</v>
      </c>
      <c r="D20" s="19" t="s">
        <v>16</v>
      </c>
      <c r="E20" s="53">
        <v>67</v>
      </c>
      <c r="F20" s="22"/>
      <c r="G20" s="21">
        <f t="shared" si="4"/>
        <v>0</v>
      </c>
    </row>
    <row r="21" spans="1:7" ht="15.75" customHeight="1" x14ac:dyDescent="0.25">
      <c r="A21" s="17">
        <f t="shared" si="5"/>
        <v>305</v>
      </c>
      <c r="B21" s="29"/>
      <c r="C21" s="23" t="s">
        <v>27</v>
      </c>
      <c r="D21" s="19" t="s">
        <v>7</v>
      </c>
      <c r="E21" s="53">
        <v>1</v>
      </c>
      <c r="F21" s="22"/>
      <c r="G21" s="21">
        <f t="shared" si="4"/>
        <v>0</v>
      </c>
    </row>
    <row r="22" spans="1:7" ht="63" customHeight="1" thickBot="1" x14ac:dyDescent="0.3">
      <c r="A22" s="17">
        <f t="shared" si="5"/>
        <v>306</v>
      </c>
      <c r="B22" s="29"/>
      <c r="C22" s="18" t="s">
        <v>28</v>
      </c>
      <c r="D22" s="166" t="s">
        <v>56</v>
      </c>
      <c r="E22" s="168"/>
      <c r="F22" s="167"/>
      <c r="G22" s="21"/>
    </row>
    <row r="23" spans="1:7" ht="15.75" customHeight="1" thickBot="1" x14ac:dyDescent="0.3">
      <c r="A23" s="26"/>
      <c r="B23" s="31"/>
      <c r="C23" s="139" t="s">
        <v>8</v>
      </c>
      <c r="D23" s="140"/>
      <c r="E23" s="140"/>
      <c r="F23" s="141"/>
      <c r="G23" s="25">
        <f>SUM(G17:G21)</f>
        <v>0</v>
      </c>
    </row>
    <row r="24" spans="1:7" ht="26.25" customHeight="1" thickBot="1" x14ac:dyDescent="0.3">
      <c r="A24" s="149" t="s">
        <v>0</v>
      </c>
      <c r="B24" s="150"/>
      <c r="C24" s="46" t="s">
        <v>1</v>
      </c>
      <c r="D24" s="46" t="s">
        <v>2</v>
      </c>
      <c r="E24" s="56" t="s">
        <v>3</v>
      </c>
      <c r="F24" s="47" t="s">
        <v>4</v>
      </c>
      <c r="G24" s="48" t="s">
        <v>5</v>
      </c>
    </row>
    <row r="25" spans="1:7" ht="26.25" customHeight="1" thickBot="1" x14ac:dyDescent="0.3">
      <c r="A25" s="84">
        <f>+A16+100</f>
        <v>400</v>
      </c>
      <c r="B25" s="27"/>
      <c r="C25" s="24" t="s">
        <v>29</v>
      </c>
      <c r="D25" s="4"/>
      <c r="E25" s="55"/>
      <c r="F25" s="11"/>
      <c r="G25" s="10"/>
    </row>
    <row r="26" spans="1:7" x14ac:dyDescent="0.25">
      <c r="A26" s="85">
        <v>401</v>
      </c>
      <c r="B26" s="29"/>
      <c r="C26" s="61" t="s">
        <v>30</v>
      </c>
      <c r="D26" s="64" t="s">
        <v>9</v>
      </c>
      <c r="E26" s="62">
        <v>1</v>
      </c>
      <c r="F26" s="63"/>
      <c r="G26" s="60">
        <f>+F26*E26</f>
        <v>0</v>
      </c>
    </row>
    <row r="27" spans="1:7" x14ac:dyDescent="0.25">
      <c r="A27" s="86">
        <v>402</v>
      </c>
      <c r="B27" s="65"/>
      <c r="C27" s="66" t="s">
        <v>31</v>
      </c>
      <c r="D27" s="67" t="s">
        <v>9</v>
      </c>
      <c r="E27" s="59">
        <v>1</v>
      </c>
      <c r="F27" s="68"/>
      <c r="G27" s="69">
        <f>+F27*E27</f>
        <v>0</v>
      </c>
    </row>
    <row r="28" spans="1:7" x14ac:dyDescent="0.25">
      <c r="A28" s="87">
        <v>403</v>
      </c>
      <c r="B28" s="75"/>
      <c r="C28" s="76" t="s">
        <v>32</v>
      </c>
      <c r="D28" s="77" t="s">
        <v>9</v>
      </c>
      <c r="E28" s="79">
        <v>1</v>
      </c>
      <c r="F28" s="78"/>
      <c r="G28" s="69">
        <f t="shared" ref="G28:G36" si="6">+F28*E28</f>
        <v>0</v>
      </c>
    </row>
    <row r="29" spans="1:7" x14ac:dyDescent="0.25">
      <c r="A29" s="88">
        <v>404</v>
      </c>
      <c r="B29" s="80"/>
      <c r="C29" s="81" t="s">
        <v>33</v>
      </c>
      <c r="D29" s="67" t="s">
        <v>9</v>
      </c>
      <c r="E29" s="82">
        <v>1</v>
      </c>
      <c r="F29" s="68"/>
      <c r="G29" s="69">
        <f t="shared" si="6"/>
        <v>0</v>
      </c>
    </row>
    <row r="30" spans="1:7" x14ac:dyDescent="0.25">
      <c r="A30" s="88">
        <v>405</v>
      </c>
      <c r="B30" s="80"/>
      <c r="C30" s="81" t="s">
        <v>34</v>
      </c>
      <c r="D30" s="67" t="s">
        <v>9</v>
      </c>
      <c r="E30" s="82">
        <v>1</v>
      </c>
      <c r="F30" s="68"/>
      <c r="G30" s="69">
        <f t="shared" si="6"/>
        <v>0</v>
      </c>
    </row>
    <row r="31" spans="1:7" x14ac:dyDescent="0.25">
      <c r="A31" s="88">
        <v>406</v>
      </c>
      <c r="B31" s="80"/>
      <c r="C31" s="81" t="s">
        <v>35</v>
      </c>
      <c r="D31" s="67" t="s">
        <v>9</v>
      </c>
      <c r="E31" s="82">
        <v>1</v>
      </c>
      <c r="F31" s="68"/>
      <c r="G31" s="69">
        <f t="shared" si="6"/>
        <v>0</v>
      </c>
    </row>
    <row r="32" spans="1:7" x14ac:dyDescent="0.25">
      <c r="A32" s="88">
        <v>407</v>
      </c>
      <c r="B32" s="80"/>
      <c r="C32" s="81" t="s">
        <v>36</v>
      </c>
      <c r="D32" s="67" t="s">
        <v>9</v>
      </c>
      <c r="E32" s="82">
        <v>1</v>
      </c>
      <c r="F32" s="68"/>
      <c r="G32" s="69">
        <f t="shared" si="6"/>
        <v>0</v>
      </c>
    </row>
    <row r="33" spans="1:7" ht="24" x14ac:dyDescent="0.25">
      <c r="A33" s="88">
        <v>408</v>
      </c>
      <c r="B33" s="80"/>
      <c r="C33" s="81" t="s">
        <v>55</v>
      </c>
      <c r="D33" s="67" t="s">
        <v>7</v>
      </c>
      <c r="E33" s="82">
        <v>1</v>
      </c>
      <c r="F33" s="68"/>
      <c r="G33" s="69">
        <f t="shared" si="6"/>
        <v>0</v>
      </c>
    </row>
    <row r="34" spans="1:7" x14ac:dyDescent="0.25">
      <c r="A34" s="89">
        <v>409</v>
      </c>
      <c r="B34" s="58"/>
      <c r="C34" s="72" t="s">
        <v>37</v>
      </c>
      <c r="D34" s="73" t="s">
        <v>9</v>
      </c>
      <c r="E34" s="59">
        <v>1</v>
      </c>
      <c r="F34" s="74"/>
      <c r="G34" s="127">
        <f t="shared" si="6"/>
        <v>0</v>
      </c>
    </row>
    <row r="35" spans="1:7" ht="24" x14ac:dyDescent="0.25">
      <c r="A35" s="88">
        <v>410</v>
      </c>
      <c r="B35" s="80"/>
      <c r="C35" s="81" t="s">
        <v>53</v>
      </c>
      <c r="D35" s="67" t="s">
        <v>9</v>
      </c>
      <c r="E35" s="82">
        <v>7</v>
      </c>
      <c r="F35" s="83"/>
      <c r="G35" s="69">
        <f t="shared" si="6"/>
        <v>0</v>
      </c>
    </row>
    <row r="36" spans="1:7" x14ac:dyDescent="0.25">
      <c r="A36" s="88">
        <v>411</v>
      </c>
      <c r="B36" s="80"/>
      <c r="C36" s="81" t="s">
        <v>38</v>
      </c>
      <c r="D36" s="67" t="s">
        <v>7</v>
      </c>
      <c r="E36" s="82">
        <v>1</v>
      </c>
      <c r="F36" s="68"/>
      <c r="G36" s="69">
        <f t="shared" si="6"/>
        <v>0</v>
      </c>
    </row>
    <row r="37" spans="1:7" ht="49.5" customHeight="1" thickBot="1" x14ac:dyDescent="0.3">
      <c r="A37" s="88">
        <v>412</v>
      </c>
      <c r="B37" s="80"/>
      <c r="C37" s="81" t="s">
        <v>39</v>
      </c>
      <c r="D37" s="169" t="s">
        <v>56</v>
      </c>
      <c r="E37" s="170"/>
      <c r="F37" s="171"/>
      <c r="G37" s="70"/>
    </row>
    <row r="38" spans="1:7" ht="15.75" thickBot="1" x14ac:dyDescent="0.3">
      <c r="A38" s="44"/>
      <c r="B38" s="45"/>
      <c r="C38" s="142" t="s">
        <v>8</v>
      </c>
      <c r="D38" s="137"/>
      <c r="E38" s="137"/>
      <c r="F38" s="143"/>
      <c r="G38" s="71">
        <f>SUM(G26:G36)</f>
        <v>0</v>
      </c>
    </row>
    <row r="39" spans="1:7" ht="26.25" customHeight="1" thickBot="1" x14ac:dyDescent="0.3">
      <c r="A39" s="151" t="s">
        <v>0</v>
      </c>
      <c r="B39" s="152"/>
      <c r="C39" s="90" t="s">
        <v>1</v>
      </c>
      <c r="D39" s="90" t="s">
        <v>2</v>
      </c>
      <c r="E39" s="90" t="s">
        <v>3</v>
      </c>
      <c r="F39" s="90" t="s">
        <v>4</v>
      </c>
      <c r="G39" s="108" t="s">
        <v>5</v>
      </c>
    </row>
    <row r="40" spans="1:7" ht="26.25" customHeight="1" thickBot="1" x14ac:dyDescent="0.3">
      <c r="A40" s="120">
        <v>500</v>
      </c>
      <c r="B40" s="94"/>
      <c r="C40" s="91" t="s">
        <v>40</v>
      </c>
      <c r="D40" s="92"/>
      <c r="E40" s="91"/>
      <c r="F40" s="91"/>
      <c r="G40" s="93"/>
    </row>
    <row r="41" spans="1:7" ht="26.25" customHeight="1" x14ac:dyDescent="0.25">
      <c r="A41" s="121">
        <v>501</v>
      </c>
      <c r="B41" s="101"/>
      <c r="C41" s="103" t="s">
        <v>41</v>
      </c>
      <c r="D41" s="98" t="s">
        <v>7</v>
      </c>
      <c r="E41" s="73">
        <v>1</v>
      </c>
      <c r="F41" s="73"/>
      <c r="G41" s="109"/>
    </row>
    <row r="42" spans="1:7" ht="26.25" customHeight="1" x14ac:dyDescent="0.25">
      <c r="A42" s="122">
        <v>502</v>
      </c>
      <c r="B42" s="97"/>
      <c r="C42" s="104" t="s">
        <v>17</v>
      </c>
      <c r="D42" s="73" t="s">
        <v>16</v>
      </c>
      <c r="E42" s="99">
        <v>275</v>
      </c>
      <c r="F42" s="99"/>
      <c r="G42" s="110"/>
    </row>
    <row r="43" spans="1:7" ht="26.25" customHeight="1" x14ac:dyDescent="0.25">
      <c r="A43" s="122">
        <v>503</v>
      </c>
      <c r="B43" s="97"/>
      <c r="C43" s="104" t="s">
        <v>52</v>
      </c>
      <c r="D43" s="73" t="s">
        <v>7</v>
      </c>
      <c r="E43" s="99">
        <v>1</v>
      </c>
      <c r="F43" s="99"/>
      <c r="G43" s="110"/>
    </row>
    <row r="44" spans="1:7" ht="26.25" customHeight="1" x14ac:dyDescent="0.25">
      <c r="A44" s="122">
        <v>504</v>
      </c>
      <c r="B44" s="97"/>
      <c r="C44" s="104" t="s">
        <v>18</v>
      </c>
      <c r="D44" s="99" t="s">
        <v>7</v>
      </c>
      <c r="E44" s="99">
        <v>1</v>
      </c>
      <c r="F44" s="67"/>
      <c r="G44" s="110"/>
    </row>
    <row r="45" spans="1:7" ht="36" customHeight="1" x14ac:dyDescent="0.25">
      <c r="A45" s="122">
        <v>505</v>
      </c>
      <c r="B45" s="95"/>
      <c r="C45" s="105" t="s">
        <v>42</v>
      </c>
      <c r="D45" s="99" t="s">
        <v>9</v>
      </c>
      <c r="E45" s="99">
        <v>1</v>
      </c>
      <c r="F45" s="67"/>
      <c r="G45" s="110"/>
    </row>
    <row r="46" spans="1:7" ht="56.25" customHeight="1" x14ac:dyDescent="0.25">
      <c r="A46" s="122">
        <v>506</v>
      </c>
      <c r="B46" s="95"/>
      <c r="C46" s="103" t="s">
        <v>54</v>
      </c>
      <c r="D46" s="99" t="s">
        <v>7</v>
      </c>
      <c r="E46" s="99">
        <v>1</v>
      </c>
      <c r="F46" s="73"/>
      <c r="G46" s="111"/>
    </row>
    <row r="47" spans="1:7" ht="26.25" customHeight="1" x14ac:dyDescent="0.25">
      <c r="A47" s="122">
        <v>507</v>
      </c>
      <c r="B47" s="100"/>
      <c r="C47" s="104" t="s">
        <v>43</v>
      </c>
      <c r="D47" s="99" t="s">
        <v>7</v>
      </c>
      <c r="E47" s="67">
        <v>1</v>
      </c>
      <c r="F47" s="67"/>
      <c r="G47" s="110"/>
    </row>
    <row r="48" spans="1:7" ht="26.25" customHeight="1" x14ac:dyDescent="0.25">
      <c r="A48" s="122">
        <v>508</v>
      </c>
      <c r="B48" s="100"/>
      <c r="C48" s="104" t="s">
        <v>44</v>
      </c>
      <c r="D48" s="99" t="s">
        <v>7</v>
      </c>
      <c r="E48" s="73">
        <v>1</v>
      </c>
      <c r="F48" s="99"/>
      <c r="G48" s="112"/>
    </row>
    <row r="49" spans="1:7" ht="26.25" customHeight="1" x14ac:dyDescent="0.25">
      <c r="A49" s="123">
        <v>509</v>
      </c>
      <c r="B49" s="97"/>
      <c r="C49" s="103" t="s">
        <v>45</v>
      </c>
      <c r="D49" s="67" t="s">
        <v>16</v>
      </c>
      <c r="E49" s="67">
        <v>313</v>
      </c>
      <c r="F49" s="67"/>
      <c r="G49" s="110"/>
    </row>
    <row r="50" spans="1:7" ht="26.25" customHeight="1" x14ac:dyDescent="0.25">
      <c r="A50" s="124">
        <v>510</v>
      </c>
      <c r="B50" s="97"/>
      <c r="C50" s="106" t="s">
        <v>46</v>
      </c>
      <c r="D50" s="67" t="s">
        <v>9</v>
      </c>
      <c r="E50" s="67">
        <v>34</v>
      </c>
      <c r="F50" s="67"/>
      <c r="G50" s="110"/>
    </row>
    <row r="51" spans="1:7" ht="26.25" customHeight="1" x14ac:dyDescent="0.25">
      <c r="A51" s="122">
        <v>511</v>
      </c>
      <c r="B51" s="95"/>
      <c r="C51" s="107" t="s">
        <v>43</v>
      </c>
      <c r="D51" s="77" t="s">
        <v>7</v>
      </c>
      <c r="E51" s="77">
        <v>1</v>
      </c>
      <c r="F51" s="77"/>
      <c r="G51" s="113"/>
    </row>
    <row r="52" spans="1:7" ht="26.25" customHeight="1" x14ac:dyDescent="0.25">
      <c r="A52" s="122">
        <v>512</v>
      </c>
      <c r="B52" s="97"/>
      <c r="C52" s="106" t="s">
        <v>47</v>
      </c>
      <c r="D52" s="67" t="s">
        <v>7</v>
      </c>
      <c r="E52" s="67">
        <v>1</v>
      </c>
      <c r="F52" s="67"/>
      <c r="G52" s="110"/>
    </row>
    <row r="53" spans="1:7" ht="26.25" customHeight="1" x14ac:dyDescent="0.25">
      <c r="A53" s="123">
        <v>513</v>
      </c>
      <c r="B53" s="95"/>
      <c r="C53" s="103" t="s">
        <v>48</v>
      </c>
      <c r="D53" s="172" t="s">
        <v>56</v>
      </c>
      <c r="E53" s="173"/>
      <c r="F53" s="174"/>
      <c r="G53" s="110"/>
    </row>
    <row r="54" spans="1:7" ht="26.25" customHeight="1" x14ac:dyDescent="0.25">
      <c r="A54" s="124">
        <v>514</v>
      </c>
      <c r="B54" s="97"/>
      <c r="C54" s="106" t="s">
        <v>49</v>
      </c>
      <c r="D54" s="175"/>
      <c r="E54" s="176"/>
      <c r="F54" s="177"/>
      <c r="G54" s="110"/>
    </row>
    <row r="55" spans="1:7" ht="26.25" customHeight="1" thickBot="1" x14ac:dyDescent="0.3">
      <c r="A55" s="125">
        <v>515</v>
      </c>
      <c r="B55" s="96"/>
      <c r="C55" s="104" t="s">
        <v>50</v>
      </c>
      <c r="D55" s="178"/>
      <c r="E55" s="179"/>
      <c r="F55" s="180"/>
      <c r="G55" s="114"/>
    </row>
    <row r="56" spans="1:7" ht="17.25" customHeight="1" thickBot="1" x14ac:dyDescent="0.3">
      <c r="A56" s="119"/>
      <c r="B56" s="102"/>
      <c r="C56" s="153" t="s">
        <v>51</v>
      </c>
      <c r="D56" s="147"/>
      <c r="E56" s="147"/>
      <c r="F56" s="154"/>
      <c r="G56" s="115">
        <f>SUM(G41:G52)</f>
        <v>0</v>
      </c>
    </row>
    <row r="57" spans="1:7" ht="16.5" customHeight="1" thickBot="1" x14ac:dyDescent="0.3">
      <c r="A57" s="144"/>
      <c r="B57" s="144"/>
      <c r="C57" s="145"/>
      <c r="D57" s="146" t="s">
        <v>10</v>
      </c>
      <c r="E57" s="147"/>
      <c r="F57" s="148"/>
      <c r="G57" s="116">
        <f>G10+G23+G15+G38+G56</f>
        <v>0</v>
      </c>
    </row>
    <row r="58" spans="1:7" ht="15.75" customHeight="1" thickBot="1" x14ac:dyDescent="0.3">
      <c r="A58" s="128"/>
      <c r="B58" s="128"/>
      <c r="C58" s="129"/>
      <c r="D58" s="130" t="s">
        <v>11</v>
      </c>
      <c r="E58" s="131"/>
      <c r="F58" s="132"/>
      <c r="G58" s="117">
        <f>G57*0.2</f>
        <v>0</v>
      </c>
    </row>
    <row r="59" spans="1:7" ht="15.75" customHeight="1" thickBot="1" x14ac:dyDescent="0.3">
      <c r="A59" s="128"/>
      <c r="B59" s="128"/>
      <c r="C59" s="129"/>
      <c r="D59" s="133" t="s">
        <v>12</v>
      </c>
      <c r="E59" s="134"/>
      <c r="F59" s="135"/>
      <c r="G59" s="118">
        <f>G58+G57</f>
        <v>0</v>
      </c>
    </row>
    <row r="60" spans="1:7" ht="15.75" thickTop="1" x14ac:dyDescent="0.25"/>
    <row r="63" spans="1:7" x14ac:dyDescent="0.25">
      <c r="F63" s="126"/>
      <c r="G63" s="126"/>
    </row>
  </sheetData>
  <mergeCells count="21">
    <mergeCell ref="A7:B7"/>
    <mergeCell ref="A5:G5"/>
    <mergeCell ref="A1:G1"/>
    <mergeCell ref="A2:G2"/>
    <mergeCell ref="A3:G3"/>
    <mergeCell ref="A4:G4"/>
    <mergeCell ref="A58:C58"/>
    <mergeCell ref="D58:F58"/>
    <mergeCell ref="A59:C59"/>
    <mergeCell ref="D59:F59"/>
    <mergeCell ref="C10:F10"/>
    <mergeCell ref="C23:F23"/>
    <mergeCell ref="C38:F38"/>
    <mergeCell ref="A57:C57"/>
    <mergeCell ref="D57:F57"/>
    <mergeCell ref="A24:B24"/>
    <mergeCell ref="A39:B39"/>
    <mergeCell ref="C56:F56"/>
    <mergeCell ref="D22:F22"/>
    <mergeCell ref="D37:F37"/>
    <mergeCell ref="D53:F55"/>
  </mergeCells>
  <printOptions horizontalCentered="1"/>
  <pageMargins left="0.39370078740157483" right="0.39370078740157483" top="0.78740157480314965" bottom="0.39370078740157483" header="0.31496062992125984" footer="0.31496062992125984"/>
  <pageSetup paperSize="9" fitToHeight="11" orientation="portrait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GUY</dc:creator>
  <cp:lastModifiedBy>Marches</cp:lastModifiedBy>
  <cp:lastPrinted>2024-07-30T12:48:22Z</cp:lastPrinted>
  <dcterms:created xsi:type="dcterms:W3CDTF">2016-10-27T10:23:14Z</dcterms:created>
  <dcterms:modified xsi:type="dcterms:W3CDTF">2024-08-01T13:03:03Z</dcterms:modified>
</cp:coreProperties>
</file>